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QSSE\QCA\00 - BASE DOCUMENTAIRE\PROCESSUS DE REALISATION\08 - Services aux navires Bornage\"/>
    </mc:Choice>
  </mc:AlternateContent>
  <xr:revisionPtr revIDLastSave="0" documentId="13_ncr:1_{19C5CA6C-B2E5-450A-9B3D-A854BEF0D43F}" xr6:coauthVersionLast="47" xr6:coauthVersionMax="47" xr10:uidLastSave="{00000000-0000-0000-0000-000000000000}"/>
  <workbookProtection workbookAlgorithmName="SHA-512" workbookHashValue="hcKpu1vdL4jv6af2cUa0Gjp0VuaT5Pk63TNdO9mto4a9lCqiPw5CAE2WXgN1jJQnUyOVgyb4w6v7CT/wPjitYA==" workbookSaltValue="EyvPVr6MnNfYAUgE+AE/pQ==" workbookSpinCount="100000" lockStructure="1"/>
  <bookViews>
    <workbookView xWindow="-120" yWindow="-120" windowWidth="29040" windowHeight="15840" xr2:uid="{00000000-000D-0000-FFFF-FFFF00000000}"/>
  </bookViews>
  <sheets>
    <sheet name="F08.03" sheetId="1" r:id="rId1"/>
  </sheets>
  <definedNames>
    <definedName name="_xlnm.Print_Area" localSheetId="0">'F08.03'!$A$1:$K$53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5" i="1" l="1"/>
  <c r="K34" i="1"/>
  <c r="K33" i="1"/>
  <c r="K31" i="1"/>
  <c r="K30" i="1"/>
  <c r="K27" i="1"/>
  <c r="K24" i="1"/>
  <c r="K23" i="1"/>
  <c r="K22" i="1"/>
  <c r="K20" i="1"/>
  <c r="K19" i="1"/>
  <c r="K16" i="1"/>
  <c r="I39" i="1" l="1"/>
  <c r="J35" i="1"/>
  <c r="I34" i="1"/>
  <c r="I33" i="1"/>
  <c r="H35" i="1"/>
  <c r="H34" i="1"/>
  <c r="H33" i="1"/>
  <c r="J33" i="1" s="1"/>
  <c r="J27" i="1"/>
  <c r="I27" i="1"/>
  <c r="H27" i="1"/>
  <c r="I23" i="1"/>
  <c r="I22" i="1"/>
  <c r="H24" i="1"/>
  <c r="I24" i="1" s="1"/>
  <c r="H23" i="1"/>
  <c r="H22" i="1"/>
  <c r="J22" i="1" s="1"/>
  <c r="H16" i="1"/>
  <c r="I16" i="1" s="1"/>
  <c r="J16" i="1" l="1"/>
  <c r="I35" i="1"/>
  <c r="I38" i="1" s="1"/>
  <c r="J24" i="1"/>
  <c r="J23" i="1"/>
  <c r="J34" i="1"/>
  <c r="K25" i="1"/>
  <c r="K36" i="1"/>
  <c r="I37" i="1" l="1"/>
</calcChain>
</file>

<file path=xl/sharedStrings.xml><?xml version="1.0" encoding="utf-8"?>
<sst xmlns="http://schemas.openxmlformats.org/spreadsheetml/2006/main" count="57" uniqueCount="44">
  <si>
    <r>
      <rPr>
        <u/>
        <sz val="12"/>
        <color theme="1"/>
        <rFont val="Times New Roman"/>
        <family val="1"/>
      </rPr>
      <t>Armateur</t>
    </r>
    <r>
      <rPr>
        <sz val="12"/>
        <color theme="1"/>
        <rFont val="Times New Roman"/>
        <family val="1"/>
      </rPr>
      <t xml:space="preserve"> :</t>
    </r>
  </si>
  <si>
    <r>
      <rPr>
        <u/>
        <sz val="12"/>
        <color theme="1"/>
        <rFont val="Times New Roman"/>
        <family val="1"/>
      </rPr>
      <t>Nom du navire</t>
    </r>
    <r>
      <rPr>
        <sz val="12"/>
        <color theme="1"/>
        <rFont val="Times New Roman"/>
        <family val="1"/>
      </rPr>
      <t xml:space="preserve"> :</t>
    </r>
  </si>
  <si>
    <t>Réservé PAP</t>
  </si>
  <si>
    <r>
      <rPr>
        <u/>
        <sz val="12"/>
        <color theme="1"/>
        <rFont val="Times New Roman"/>
        <family val="1"/>
      </rPr>
      <t>Mois de référence / Année</t>
    </r>
    <r>
      <rPr>
        <sz val="12"/>
        <color theme="1"/>
        <rFont val="Times New Roman"/>
        <family val="1"/>
      </rPr>
      <t xml:space="preserve"> :</t>
    </r>
  </si>
  <si>
    <t>Cellules à renseigner</t>
  </si>
  <si>
    <t>DESIGNATION</t>
  </si>
  <si>
    <r>
      <rPr>
        <b/>
        <sz val="11"/>
        <color theme="1"/>
        <rFont val="Times New Roman"/>
        <family val="1"/>
      </rPr>
      <t>Quantité</t>
    </r>
    <r>
      <rPr>
        <sz val="11"/>
        <color theme="1"/>
        <rFont val="Times New Roman"/>
        <family val="1"/>
      </rPr>
      <t xml:space="preserve">
</t>
    </r>
    <r>
      <rPr>
        <i/>
        <sz val="9"/>
        <color theme="1"/>
        <rFont val="Times New Roman"/>
        <family val="1"/>
      </rPr>
      <t>(nombre)</t>
    </r>
  </si>
  <si>
    <r>
      <rPr>
        <b/>
        <sz val="11"/>
        <color theme="1"/>
        <rFont val="Times New Roman"/>
        <family val="1"/>
      </rPr>
      <t>Tarif</t>
    </r>
    <r>
      <rPr>
        <sz val="11"/>
        <color theme="1"/>
        <rFont val="Times New Roman"/>
        <family val="1"/>
      </rPr>
      <t xml:space="preserve">
</t>
    </r>
    <r>
      <rPr>
        <i/>
        <sz val="9"/>
        <color theme="1"/>
        <rFont val="Times New Roman"/>
        <family val="1"/>
      </rPr>
      <t>(HT)</t>
    </r>
  </si>
  <si>
    <t>TVA
5%</t>
  </si>
  <si>
    <r>
      <rPr>
        <b/>
        <sz val="11"/>
        <color theme="1"/>
        <rFont val="Times New Roman"/>
        <family val="1"/>
      </rPr>
      <t>Redevance</t>
    </r>
    <r>
      <rPr>
        <sz val="11"/>
        <color theme="1"/>
        <rFont val="Times New Roman"/>
        <family val="1"/>
      </rPr>
      <t xml:space="preserve">
</t>
    </r>
    <r>
      <rPr>
        <i/>
        <sz val="9"/>
        <color theme="1"/>
        <rFont val="Times New Roman"/>
        <family val="1"/>
      </rPr>
      <t>(TTC)</t>
    </r>
  </si>
  <si>
    <t>DEBARQUEMENT</t>
  </si>
  <si>
    <t>Enfants de moins de 2 ans</t>
  </si>
  <si>
    <t>Exonérés</t>
  </si>
  <si>
    <t xml:space="preserve">Sous-Total Débarquement (A) </t>
  </si>
  <si>
    <t>EMBARQUEMENT</t>
  </si>
  <si>
    <t xml:space="preserve">Sous-Total Embarquement (B) </t>
  </si>
  <si>
    <t xml:space="preserve">REDEVANCE TOTALE A PAYER (A + B) </t>
  </si>
  <si>
    <t>dont T.V.A</t>
  </si>
  <si>
    <t>Je suis avisé(e) que toute fausse déclaration de ma part m'expose à des sanctions pénales.</t>
  </si>
  <si>
    <t>A</t>
  </si>
  <si>
    <t>le</t>
  </si>
  <si>
    <t>SIGNATURE et CACHET de l'ARMATEUR</t>
  </si>
  <si>
    <t>Délibération n°28/2011/CA-PAP du 26 août 2011 rendue exécutoire
par arrêté n°1474/CM du 27 septembre 2011 - JOPF du 06 octobre 2011, p. 5324</t>
  </si>
  <si>
    <t>REPA</t>
  </si>
  <si>
    <t>Passagers</t>
  </si>
  <si>
    <t>REVR</t>
  </si>
  <si>
    <t>RE2R</t>
  </si>
  <si>
    <t>REVL</t>
  </si>
  <si>
    <t>REPL</t>
  </si>
  <si>
    <t>Deux roues motorisées</t>
  </si>
  <si>
    <t>Code
PAP</t>
  </si>
  <si>
    <r>
      <rPr>
        <u/>
        <sz val="12"/>
        <color theme="1"/>
        <rFont val="Times New Roman"/>
        <family val="1"/>
      </rPr>
      <t>Escale n°</t>
    </r>
    <r>
      <rPr>
        <sz val="12"/>
        <color theme="1"/>
        <rFont val="Times New Roman"/>
        <family val="1"/>
      </rPr>
      <t xml:space="preserve"> :</t>
    </r>
  </si>
  <si>
    <r>
      <t>Deux roues motorisées</t>
    </r>
    <r>
      <rPr>
        <sz val="11"/>
        <color theme="1"/>
        <rFont val="Times New Roman"/>
        <family val="1"/>
      </rPr>
      <t/>
    </r>
  </si>
  <si>
    <r>
      <rPr>
        <b/>
        <vertAlign val="superscript"/>
        <sz val="10"/>
        <color rgb="FF0000FF"/>
        <rFont val="Times New Roman"/>
        <family val="1"/>
      </rPr>
      <t>1</t>
    </r>
    <r>
      <rPr>
        <sz val="10"/>
        <color theme="1"/>
        <rFont val="Times New Roman"/>
        <family val="1"/>
      </rPr>
      <t xml:space="preserve"> Le poids ou le volume de la marchandise sont arrondis au 1000</t>
    </r>
    <r>
      <rPr>
        <vertAlign val="superscript"/>
        <sz val="10"/>
        <color theme="1"/>
        <rFont val="Times New Roman"/>
        <family val="1"/>
      </rPr>
      <t>ème</t>
    </r>
    <r>
      <rPr>
        <sz val="10"/>
        <color theme="1"/>
        <rFont val="Times New Roman"/>
        <family val="1"/>
      </rPr>
      <t xml:space="preserve"> près avec un minimum de 0,1 unité payante</t>
    </r>
  </si>
  <si>
    <r>
      <rPr>
        <b/>
        <vertAlign val="superscript"/>
        <sz val="10"/>
        <color rgb="FF0000FF"/>
        <rFont val="Times New Roman"/>
        <family val="1"/>
      </rPr>
      <t>2</t>
    </r>
    <r>
      <rPr>
        <sz val="10"/>
        <color theme="1"/>
        <rFont val="Times New Roman"/>
        <family val="1"/>
      </rPr>
      <t xml:space="preserve"> Facturation minimum : 0,1 tonne = 100 kg ou 0,1 m</t>
    </r>
    <r>
      <rPr>
        <vertAlign val="superscript"/>
        <sz val="10"/>
        <color theme="1"/>
        <rFont val="Times New Roman"/>
        <family val="1"/>
      </rPr>
      <t>3</t>
    </r>
    <r>
      <rPr>
        <sz val="10"/>
        <color theme="1"/>
        <rFont val="Times New Roman"/>
        <family val="1"/>
      </rPr>
      <t xml:space="preserve"> = 100 l</t>
    </r>
  </si>
  <si>
    <r>
      <rPr>
        <b/>
        <vertAlign val="superscript"/>
        <sz val="12"/>
        <color rgb="FF0000FF"/>
        <rFont val="Times New Roman"/>
        <family val="1"/>
      </rPr>
      <t>2</t>
    </r>
    <r>
      <rPr>
        <sz val="12"/>
        <color theme="1"/>
        <rFont val="Times New Roman"/>
        <family val="1"/>
      </rPr>
      <t>Marchandises en poids (en tonne)</t>
    </r>
  </si>
  <si>
    <r>
      <rPr>
        <b/>
        <vertAlign val="superscript"/>
        <sz val="12"/>
        <color rgb="FF0000FF"/>
        <rFont val="Times New Roman"/>
        <family val="1"/>
      </rPr>
      <t>2</t>
    </r>
    <r>
      <rPr>
        <sz val="12"/>
        <color theme="1"/>
        <rFont val="Times New Roman"/>
        <family val="1"/>
      </rPr>
      <t>Marchandises en volume (en mètre cube)</t>
    </r>
    <r>
      <rPr>
        <i/>
        <sz val="10"/>
        <color theme="1"/>
        <rFont val="Times New Roman"/>
        <family val="1"/>
      </rPr>
      <t/>
    </r>
  </si>
  <si>
    <r>
      <rPr>
        <b/>
        <vertAlign val="superscript"/>
        <sz val="11"/>
        <color rgb="FF0000FF"/>
        <rFont val="Times New Roman"/>
        <family val="1"/>
      </rPr>
      <t>1</t>
    </r>
    <r>
      <rPr>
        <b/>
        <sz val="11"/>
        <color theme="1"/>
        <rFont val="Times New Roman"/>
        <family val="1"/>
      </rPr>
      <t xml:space="preserve">Poids
</t>
    </r>
    <r>
      <rPr>
        <i/>
        <sz val="8"/>
        <color theme="1"/>
        <rFont val="Times New Roman"/>
        <family val="1"/>
      </rPr>
      <t>(0,1 tonne = 100 kg)</t>
    </r>
    <r>
      <rPr>
        <i/>
        <sz val="9"/>
        <color theme="1"/>
        <rFont val="Times New Roman"/>
        <family val="1"/>
      </rPr>
      <t xml:space="preserve">
</t>
    </r>
    <r>
      <rPr>
        <b/>
        <i/>
        <sz val="11"/>
        <color theme="1"/>
        <rFont val="Times New Roman"/>
        <family val="1"/>
      </rPr>
      <t xml:space="preserve">ou Volume
</t>
    </r>
    <r>
      <rPr>
        <i/>
        <sz val="8"/>
        <color theme="1"/>
        <rFont val="Times New Roman"/>
        <family val="1"/>
      </rPr>
      <t>(0,1 m</t>
    </r>
    <r>
      <rPr>
        <i/>
        <vertAlign val="superscript"/>
        <sz val="8"/>
        <color theme="1"/>
        <rFont val="Times New Roman"/>
        <family val="1"/>
      </rPr>
      <t>3</t>
    </r>
    <r>
      <rPr>
        <i/>
        <sz val="8"/>
        <color theme="1"/>
        <rFont val="Times New Roman"/>
        <family val="1"/>
      </rPr>
      <t xml:space="preserve"> = 100 l)</t>
    </r>
  </si>
  <si>
    <r>
      <t xml:space="preserve">Véhicules légers y compris remorques attelées </t>
    </r>
    <r>
      <rPr>
        <i/>
        <sz val="9"/>
        <color theme="1"/>
        <rFont val="Times New Roman"/>
        <family val="1"/>
      </rPr>
      <t>(PTAC inférieur à 3,5 t)</t>
    </r>
  </si>
  <si>
    <r>
      <t>Véhicules poids lourds</t>
    </r>
    <r>
      <rPr>
        <sz val="9"/>
        <color theme="1"/>
        <rFont val="Times New Roman"/>
        <family val="1"/>
      </rPr>
      <t xml:space="preserve"> </t>
    </r>
    <r>
      <rPr>
        <i/>
        <sz val="9"/>
        <color theme="1"/>
        <rFont val="Times New Roman"/>
        <family val="1"/>
      </rPr>
      <t>(PTAC supérieur à 3,5 t)</t>
    </r>
    <r>
      <rPr>
        <i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et fourgons</t>
    </r>
  </si>
  <si>
    <r>
      <t xml:space="preserve">Véhicules poids lourds </t>
    </r>
    <r>
      <rPr>
        <i/>
        <sz val="9"/>
        <color theme="1"/>
        <rFont val="Times New Roman"/>
        <family val="1"/>
      </rPr>
      <t>(PTAC supérieur à 3,5 t)</t>
    </r>
    <r>
      <rPr>
        <i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et fourgons</t>
    </r>
    <r>
      <rPr>
        <sz val="11"/>
        <color theme="1"/>
        <rFont val="Times New Roman"/>
        <family val="1"/>
      </rPr>
      <t/>
    </r>
  </si>
  <si>
    <t>Contribution pour la solidarité
1%</t>
  </si>
  <si>
    <t>dont Contribution pour la solidarité</t>
  </si>
  <si>
    <r>
      <t xml:space="preserve">La présente déclaration dûment complétée, devra être adressée par courrier électronique au Service des relations commerciales et du développement du Port Autonome </t>
    </r>
    <r>
      <rPr>
        <i/>
        <sz val="12"/>
        <color rgb="FF000000"/>
        <rFont val="Times New Roman"/>
        <family val="1"/>
      </rPr>
      <t>(</t>
    </r>
    <r>
      <rPr>
        <i/>
        <u/>
        <sz val="12"/>
        <color rgb="FF0000FF"/>
        <rFont val="Times New Roman"/>
        <family val="1"/>
      </rPr>
      <t>commercial@portppt.pf</t>
    </r>
    <r>
      <rPr>
        <i/>
        <sz val="12"/>
        <color rgb="FF000000"/>
        <rFont val="Times New Roman"/>
        <family val="1"/>
      </rPr>
      <t>)</t>
    </r>
    <r>
      <rPr>
        <sz val="12"/>
        <color rgb="FF000000"/>
        <rFont val="Times New Roman"/>
        <family val="1"/>
      </rPr>
      <t xml:space="preserve"> </t>
    </r>
    <r>
      <rPr>
        <b/>
        <u/>
        <sz val="12"/>
        <color rgb="FF000000"/>
        <rFont val="Times New Roman"/>
        <family val="1"/>
      </rPr>
      <t>au plus tard le 15 du mois suivant le mois de référence</t>
    </r>
    <r>
      <rPr>
        <sz val="12"/>
        <color rgb="FF000000"/>
        <rFont val="Times New Roman"/>
        <family val="1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</si>
</sst>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yy"/>
    <numFmt numFmtId="165" formatCode="#,##0.0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i/>
      <sz val="10"/>
      <color theme="1"/>
      <name val="Times New Roman"/>
      <family val="1"/>
    </font>
    <font>
      <sz val="12"/>
      <color theme="1"/>
      <name val="Times New Roman"/>
      <family val="1"/>
    </font>
    <font>
      <u/>
      <sz val="12"/>
      <color theme="1"/>
      <name val="Times New Roman"/>
      <family val="1"/>
    </font>
    <font>
      <b/>
      <sz val="14"/>
      <color theme="1"/>
      <name val="Castellar"/>
      <family val="1"/>
    </font>
    <font>
      <i/>
      <sz val="11"/>
      <color theme="1"/>
      <name val="Times New Roman"/>
      <family val="1"/>
    </font>
    <font>
      <b/>
      <sz val="18"/>
      <color theme="1"/>
      <name val="Times New Roman"/>
      <family val="1"/>
    </font>
    <font>
      <b/>
      <sz val="11"/>
      <color theme="1"/>
      <name val="Times New Roman"/>
      <family val="1"/>
    </font>
    <font>
      <i/>
      <sz val="9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sz val="14"/>
      <color theme="1"/>
      <name val="Times New Roman"/>
      <family val="1"/>
    </font>
    <font>
      <i/>
      <sz val="8"/>
      <color theme="1"/>
      <name val="Times New Roman"/>
      <family val="1"/>
    </font>
    <font>
      <sz val="14"/>
      <color theme="1"/>
      <name val="Times New Roman"/>
      <family val="1"/>
    </font>
    <font>
      <i/>
      <vertAlign val="superscript"/>
      <sz val="8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i/>
      <u/>
      <sz val="12"/>
      <color rgb="FF0000FF"/>
      <name val="Times New Roman"/>
      <family val="1"/>
    </font>
    <font>
      <b/>
      <u/>
      <sz val="12"/>
      <color rgb="FF000000"/>
      <name val="Times New Roman"/>
      <family val="1"/>
    </font>
    <font>
      <sz val="10"/>
      <color theme="1"/>
      <name val="Times New Roman"/>
      <family val="1"/>
    </font>
    <font>
      <b/>
      <vertAlign val="superscript"/>
      <sz val="11"/>
      <color rgb="FF0000FF"/>
      <name val="Times New Roman"/>
      <family val="1"/>
    </font>
    <font>
      <i/>
      <sz val="12"/>
      <color theme="1"/>
      <name val="Times New Roman"/>
      <family val="1"/>
    </font>
    <font>
      <i/>
      <sz val="12"/>
      <color theme="0" tint="-0.34998626667073579"/>
      <name val="Times New Roman"/>
      <family val="1"/>
    </font>
    <font>
      <i/>
      <sz val="8"/>
      <name val="Times New Roman"/>
      <family val="1"/>
    </font>
    <font>
      <b/>
      <vertAlign val="superscript"/>
      <sz val="12"/>
      <color rgb="FF0000FF"/>
      <name val="Times New Roman"/>
      <family val="1"/>
    </font>
    <font>
      <sz val="9"/>
      <color theme="1"/>
      <name val="Times New Roman"/>
      <family val="1"/>
    </font>
    <font>
      <b/>
      <vertAlign val="superscript"/>
      <sz val="10"/>
      <color rgb="FF0000FF"/>
      <name val="Times New Roman"/>
      <family val="1"/>
    </font>
    <font>
      <vertAlign val="superscript"/>
      <sz val="10"/>
      <color theme="1"/>
      <name val="Times New Roman"/>
      <family val="1"/>
    </font>
    <font>
      <i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2" xfId="0" applyFont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/>
    </xf>
    <xf numFmtId="0" fontId="0" fillId="0" borderId="0" xfId="0" applyAlignment="1">
      <alignment vertical="center"/>
    </xf>
    <xf numFmtId="0" fontId="1" fillId="0" borderId="6" xfId="0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3" fontId="15" fillId="0" borderId="2" xfId="0" applyNumberFormat="1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right" vertical="center"/>
    </xf>
    <xf numFmtId="0" fontId="25" fillId="0" borderId="2" xfId="0" applyFont="1" applyBorder="1" applyAlignment="1" applyProtection="1">
      <alignment horizontal="center" vertical="center" wrapText="1"/>
    </xf>
    <xf numFmtId="0" fontId="23" fillId="0" borderId="1" xfId="0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vertical="center"/>
    </xf>
    <xf numFmtId="0" fontId="0" fillId="0" borderId="0" xfId="0" applyFill="1" applyAlignment="1">
      <alignment vertical="center"/>
    </xf>
    <xf numFmtId="0" fontId="1" fillId="0" borderId="7" xfId="0" applyFont="1" applyBorder="1" applyAlignment="1" applyProtection="1">
      <alignment vertical="center"/>
    </xf>
    <xf numFmtId="2" fontId="6" fillId="0" borderId="7" xfId="0" applyNumberFormat="1" applyFont="1" applyBorder="1" applyAlignment="1" applyProtection="1">
      <alignment vertical="center"/>
    </xf>
    <xf numFmtId="3" fontId="1" fillId="0" borderId="7" xfId="0" applyNumberFormat="1" applyFont="1" applyBorder="1" applyAlignment="1" applyProtection="1">
      <alignment vertical="center"/>
    </xf>
    <xf numFmtId="0" fontId="25" fillId="0" borderId="7" xfId="0" applyFont="1" applyBorder="1" applyAlignment="1">
      <alignment horizontal="center" vertical="center"/>
    </xf>
    <xf numFmtId="0" fontId="3" fillId="0" borderId="10" xfId="0" applyFont="1" applyBorder="1" applyAlignment="1" applyProtection="1">
      <alignment horizontal="left" vertical="center"/>
    </xf>
    <xf numFmtId="3" fontId="21" fillId="0" borderId="11" xfId="0" applyNumberFormat="1" applyFont="1" applyBorder="1" applyAlignment="1" applyProtection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1" fillId="0" borderId="11" xfId="0" applyFont="1" applyBorder="1" applyAlignment="1" applyProtection="1">
      <alignment vertical="center"/>
    </xf>
    <xf numFmtId="2" fontId="6" fillId="0" borderId="10" xfId="0" applyNumberFormat="1" applyFont="1" applyBorder="1" applyAlignment="1" applyProtection="1">
      <alignment vertical="center"/>
    </xf>
    <xf numFmtId="3" fontId="1" fillId="0" borderId="11" xfId="0" applyNumberFormat="1" applyFont="1" applyBorder="1" applyAlignment="1" applyProtection="1">
      <alignment vertical="center"/>
    </xf>
    <xf numFmtId="0" fontId="1" fillId="0" borderId="15" xfId="0" applyFont="1" applyBorder="1" applyAlignment="1" applyProtection="1">
      <alignment vertical="center"/>
    </xf>
    <xf numFmtId="2" fontId="6" fillId="0" borderId="15" xfId="0" applyNumberFormat="1" applyFont="1" applyBorder="1" applyAlignment="1" applyProtection="1">
      <alignment horizontal="right" vertical="center"/>
    </xf>
    <xf numFmtId="3" fontId="1" fillId="0" borderId="15" xfId="0" applyNumberFormat="1" applyFont="1" applyBorder="1" applyAlignment="1" applyProtection="1">
      <alignment horizontal="right" vertical="center"/>
    </xf>
    <xf numFmtId="0" fontId="25" fillId="0" borderId="15" xfId="0" applyFont="1" applyBorder="1" applyAlignment="1">
      <alignment horizontal="center" vertical="center"/>
    </xf>
    <xf numFmtId="2" fontId="6" fillId="0" borderId="11" xfId="0" applyNumberFormat="1" applyFont="1" applyBorder="1" applyAlignment="1" applyProtection="1">
      <alignment horizontal="right" vertical="center"/>
    </xf>
    <xf numFmtId="3" fontId="1" fillId="0" borderId="11" xfId="0" applyNumberFormat="1" applyFont="1" applyBorder="1" applyAlignment="1" applyProtection="1">
      <alignment horizontal="right" vertical="center"/>
    </xf>
    <xf numFmtId="3" fontId="1" fillId="0" borderId="11" xfId="0" applyNumberFormat="1" applyFont="1" applyBorder="1" applyAlignment="1" applyProtection="1">
      <alignment horizontal="center" vertical="center"/>
    </xf>
    <xf numFmtId="3" fontId="13" fillId="3" borderId="7" xfId="0" applyNumberFormat="1" applyFont="1" applyFill="1" applyBorder="1" applyAlignment="1" applyProtection="1">
      <alignment vertical="center"/>
      <protection locked="0"/>
    </xf>
    <xf numFmtId="3" fontId="13" fillId="3" borderId="11" xfId="0" applyNumberFormat="1" applyFont="1" applyFill="1" applyBorder="1" applyAlignment="1" applyProtection="1">
      <alignment vertical="center"/>
      <protection locked="0"/>
    </xf>
    <xf numFmtId="165" fontId="13" fillId="3" borderId="7" xfId="0" applyNumberFormat="1" applyFont="1" applyFill="1" applyBorder="1" applyAlignment="1" applyProtection="1">
      <alignment vertical="center"/>
      <protection locked="0"/>
    </xf>
    <xf numFmtId="165" fontId="13" fillId="3" borderId="11" xfId="0" applyNumberFormat="1" applyFont="1" applyFill="1" applyBorder="1" applyAlignment="1" applyProtection="1">
      <alignment vertical="center"/>
      <protection locked="0"/>
    </xf>
    <xf numFmtId="3" fontId="13" fillId="3" borderId="15" xfId="0" applyNumberFormat="1" applyFont="1" applyFill="1" applyBorder="1" applyAlignment="1" applyProtection="1">
      <alignment vertical="center"/>
      <protection locked="0"/>
    </xf>
    <xf numFmtId="0" fontId="1" fillId="3" borderId="16" xfId="0" applyFont="1" applyFill="1" applyBorder="1" applyAlignment="1" applyProtection="1">
      <alignment vertical="center"/>
      <protection locked="0"/>
    </xf>
    <xf numFmtId="14" fontId="1" fillId="3" borderId="16" xfId="0" applyNumberFormat="1" applyFont="1" applyFill="1" applyBorder="1" applyAlignment="1" applyProtection="1">
      <alignment horizontal="left" vertical="center"/>
      <protection locked="0"/>
    </xf>
    <xf numFmtId="0" fontId="24" fillId="0" borderId="0" xfId="0" applyFont="1" applyAlignment="1" applyProtection="1">
      <alignment vertical="center"/>
    </xf>
    <xf numFmtId="14" fontId="1" fillId="0" borderId="0" xfId="0" applyNumberFormat="1" applyFont="1" applyFill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1" fillId="0" borderId="10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</xf>
    <xf numFmtId="0" fontId="8" fillId="0" borderId="2" xfId="0" applyFont="1" applyBorder="1" applyAlignment="1" applyProtection="1">
      <alignment horizontal="right" vertical="center"/>
    </xf>
    <xf numFmtId="4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  <xf numFmtId="2" fontId="6" fillId="0" borderId="7" xfId="0" applyNumberFormat="1" applyFont="1" applyFill="1" applyBorder="1" applyAlignment="1" applyProtection="1">
      <alignment vertical="center"/>
    </xf>
    <xf numFmtId="2" fontId="6" fillId="0" borderId="15" xfId="0" applyNumberFormat="1" applyFont="1" applyFill="1" applyBorder="1" applyAlignment="1" applyProtection="1">
      <alignment horizontal="right" vertical="center"/>
    </xf>
    <xf numFmtId="2" fontId="6" fillId="0" borderId="11" xfId="0" applyNumberFormat="1" applyFont="1" applyFill="1" applyBorder="1" applyAlignment="1" applyProtection="1">
      <alignment horizontal="right" vertical="center"/>
    </xf>
    <xf numFmtId="0" fontId="30" fillId="0" borderId="0" xfId="0" applyFont="1" applyAlignment="1" applyProtection="1">
      <alignment vertical="center"/>
    </xf>
    <xf numFmtId="3" fontId="0" fillId="0" borderId="0" xfId="0" applyNumberFormat="1" applyAlignment="1">
      <alignment vertical="center"/>
    </xf>
    <xf numFmtId="3" fontId="0" fillId="0" borderId="0" xfId="0" applyNumberFormat="1" applyFill="1" applyAlignment="1">
      <alignment vertical="center"/>
    </xf>
    <xf numFmtId="4" fontId="6" fillId="0" borderId="7" xfId="0" applyNumberFormat="1" applyFont="1" applyFill="1" applyBorder="1" applyAlignment="1" applyProtection="1">
      <alignment vertical="center"/>
    </xf>
    <xf numFmtId="4" fontId="6" fillId="0" borderId="11" xfId="0" applyNumberFormat="1" applyFont="1" applyFill="1" applyBorder="1" applyAlignment="1" applyProtection="1">
      <alignment vertical="center"/>
    </xf>
    <xf numFmtId="165" fontId="0" fillId="0" borderId="0" xfId="0" applyNumberFormat="1" applyAlignment="1">
      <alignment vertical="center"/>
    </xf>
    <xf numFmtId="0" fontId="6" fillId="0" borderId="0" xfId="0" applyFont="1" applyAlignment="1" applyProtection="1">
      <alignment horizontal="center" vertical="center" wrapText="1"/>
    </xf>
    <xf numFmtId="0" fontId="17" fillId="0" borderId="0" xfId="0" applyNumberFormat="1" applyFont="1" applyAlignment="1">
      <alignment horizontal="justify" vertical="center" wrapText="1" readingOrder="1"/>
    </xf>
    <xf numFmtId="0" fontId="21" fillId="0" borderId="0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164" fontId="5" fillId="3" borderId="16" xfId="0" applyNumberFormat="1" applyFont="1" applyFill="1" applyBorder="1" applyAlignment="1" applyProtection="1">
      <alignment horizontal="center" vertical="center"/>
      <protection locked="0"/>
    </xf>
    <xf numFmtId="0" fontId="23" fillId="3" borderId="0" xfId="0" applyFont="1" applyFill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5" fillId="3" borderId="16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right" vertical="center"/>
    </xf>
    <xf numFmtId="0" fontId="1" fillId="2" borderId="2" xfId="0" applyFont="1" applyFill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left" vertical="center"/>
    </xf>
    <xf numFmtId="0" fontId="3" fillId="0" borderId="11" xfId="0" applyFont="1" applyBorder="1" applyAlignment="1" applyProtection="1">
      <alignment horizontal="left" vertical="center"/>
    </xf>
    <xf numFmtId="0" fontId="3" fillId="0" borderId="12" xfId="0" applyFont="1" applyBorder="1" applyAlignment="1" applyProtection="1">
      <alignment horizontal="left" vertical="center"/>
    </xf>
    <xf numFmtId="0" fontId="3" fillId="0" borderId="13" xfId="0" applyFont="1" applyBorder="1" applyAlignment="1" applyProtection="1">
      <alignment horizontal="left" vertical="center"/>
    </xf>
    <xf numFmtId="0" fontId="3" fillId="0" borderId="14" xfId="0" applyFont="1" applyBorder="1" applyAlignment="1" applyProtection="1">
      <alignment horizontal="left" vertical="center"/>
    </xf>
    <xf numFmtId="0" fontId="16" fillId="0" borderId="0" xfId="0" applyFont="1" applyAlignment="1" applyProtection="1">
      <alignment horizontal="center" vertical="center"/>
    </xf>
    <xf numFmtId="0" fontId="11" fillId="0" borderId="3" xfId="0" applyFont="1" applyBorder="1" applyAlignment="1" applyProtection="1">
      <alignment horizontal="left" vertical="center" indent="19"/>
    </xf>
    <xf numFmtId="0" fontId="11" fillId="0" borderId="4" xfId="0" applyFont="1" applyBorder="1" applyAlignment="1" applyProtection="1">
      <alignment horizontal="left" vertical="center" indent="19"/>
    </xf>
    <xf numFmtId="0" fontId="11" fillId="0" borderId="5" xfId="0" applyFont="1" applyBorder="1" applyAlignment="1" applyProtection="1">
      <alignment horizontal="left" vertical="center" indent="19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left" vertical="center"/>
    </xf>
    <xf numFmtId="0" fontId="3" fillId="0" borderId="9" xfId="0" applyFont="1" applyBorder="1" applyAlignment="1" applyProtection="1">
      <alignment horizontal="left" vertical="center"/>
    </xf>
    <xf numFmtId="0" fontId="3" fillId="0" borderId="10" xfId="0" applyFont="1" applyBorder="1" applyAlignment="1" applyProtection="1">
      <alignment horizontal="left" vertical="center"/>
    </xf>
    <xf numFmtId="0" fontId="1" fillId="0" borderId="8" xfId="0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left" vertical="center" wrapText="1"/>
    </xf>
    <xf numFmtId="0" fontId="10" fillId="0" borderId="0" xfId="0" applyFont="1" applyBorder="1" applyAlignment="1" applyProtection="1">
      <alignment horizontal="right" vertical="center"/>
    </xf>
    <xf numFmtId="0" fontId="8" fillId="0" borderId="2" xfId="0" applyFont="1" applyBorder="1" applyAlignment="1" applyProtection="1">
      <alignment horizontal="right" vertical="center"/>
    </xf>
    <xf numFmtId="0" fontId="11" fillId="0" borderId="2" xfId="0" applyFont="1" applyBorder="1" applyAlignment="1" applyProtection="1">
      <alignment horizontal="right" vertical="center"/>
    </xf>
    <xf numFmtId="3" fontId="11" fillId="0" borderId="2" xfId="0" applyNumberFormat="1" applyFont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center" vertical="center"/>
    </xf>
    <xf numFmtId="0" fontId="21" fillId="0" borderId="0" xfId="0" applyFont="1" applyAlignment="1" applyProtection="1">
      <alignment horizontal="left" vertical="center"/>
    </xf>
    <xf numFmtId="4" fontId="10" fillId="0" borderId="0" xfId="0" applyNumberFormat="1" applyFont="1" applyBorder="1" applyAlignment="1" applyProtection="1">
      <alignment horizontal="center" vertical="center"/>
    </xf>
    <xf numFmtId="0" fontId="10" fillId="0" borderId="6" xfId="0" applyFont="1" applyBorder="1" applyAlignment="1" applyProtection="1">
      <alignment horizontal="right" vertical="center"/>
    </xf>
    <xf numFmtId="4" fontId="10" fillId="0" borderId="6" xfId="0" applyNumberFormat="1" applyFont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0</xdr:row>
      <xdr:rowOff>0</xdr:rowOff>
    </xdr:from>
    <xdr:to>
      <xdr:col>11</xdr:col>
      <xdr:colOff>0</xdr:colOff>
      <xdr:row>0</xdr:row>
      <xdr:rowOff>19050</xdr:rowOff>
    </xdr:to>
    <xdr:sp macro="" textlink="">
      <xdr:nvSpPr>
        <xdr:cNvPr id="13" name="Text Box 4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8486775" y="0"/>
          <a:ext cx="0" cy="19050"/>
        </a:xfrm>
        <a:prstGeom prst="rect">
          <a:avLst/>
        </a:prstGeom>
        <a:solidFill>
          <a:srgbClr val="FFFFFF"/>
        </a:solidFill>
        <a:ln w="9525">
          <a:solidFill>
            <a:schemeClr val="bg1"/>
          </a:solidFill>
          <a:miter lim="800000"/>
          <a:headEnd/>
          <a:tailEnd/>
        </a:ln>
      </xdr:spPr>
      <xdr:txBody>
        <a:bodyPr vertOverflow="clip" wrap="square" lIns="36576" tIns="32004" rIns="36576" bIns="0" anchor="t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FF"/>
              </a:solidFill>
              <a:latin typeface="Times New Roman"/>
              <a:cs typeface="Times New Roman"/>
            </a:rPr>
            <a:t>DECLARATION</a:t>
          </a:r>
        </a:p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FF"/>
              </a:solidFill>
              <a:latin typeface="Times New Roman"/>
              <a:cs typeface="Times New Roman"/>
            </a:rPr>
            <a:t>RELATIVE A L'USAGE DE LA GARE MARITIME</a:t>
          </a:r>
        </a:p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FF"/>
              </a:solidFill>
              <a:latin typeface="Times New Roman"/>
              <a:cs typeface="Times New Roman"/>
            </a:rPr>
            <a:t>DU QUAI DES FERRIES DE PAPEETE</a:t>
          </a:r>
        </a:p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FF"/>
              </a:solidFill>
              <a:latin typeface="Times New Roman"/>
              <a:cs typeface="Times New Roman"/>
            </a:rPr>
            <a:t>----ooOoo----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Q47"/>
  <sheetViews>
    <sheetView tabSelected="1" view="pageLayout" topLeftCell="A4" zoomScaleNormal="100" workbookViewId="0">
      <selection activeCell="K16" sqref="K16"/>
    </sheetView>
  </sheetViews>
  <sheetFormatPr baseColWidth="10" defaultColWidth="11.5703125" defaultRowHeight="15" x14ac:dyDescent="0.25"/>
  <cols>
    <col min="1" max="3" width="14.5703125" style="4" customWidth="1"/>
    <col min="4" max="4" width="11.42578125" style="4" customWidth="1"/>
    <col min="5" max="5" width="4.7109375" style="4" customWidth="1"/>
    <col min="6" max="6" width="12.42578125" style="4" customWidth="1"/>
    <col min="7" max="7" width="14.140625" style="4" customWidth="1"/>
    <col min="8" max="8" width="7.85546875" style="4" customWidth="1"/>
    <col min="9" max="9" width="6.28515625" style="4" bestFit="1" customWidth="1"/>
    <col min="10" max="10" width="11.85546875" style="4" customWidth="1"/>
    <col min="11" max="11" width="15.5703125" style="4" customWidth="1"/>
    <col min="12" max="12" width="11.5703125" style="4"/>
    <col min="13" max="16" width="11.5703125" style="51"/>
    <col min="17" max="16384" width="11.5703125" style="4"/>
  </cols>
  <sheetData>
    <row r="1" spans="1:17" ht="35.450000000000003" customHeight="1" x14ac:dyDescent="0.25">
      <c r="A1" s="56" t="s">
        <v>22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7" ht="12" customHeight="1" x14ac:dyDescent="0.25">
      <c r="A2" s="3"/>
      <c r="B2" s="3"/>
      <c r="C2" s="5"/>
      <c r="D2" s="5"/>
      <c r="E2" s="5"/>
      <c r="F2" s="5"/>
      <c r="G2" s="5"/>
      <c r="H2" s="5"/>
      <c r="I2" s="5"/>
      <c r="J2" s="3"/>
      <c r="K2" s="3"/>
    </row>
    <row r="3" spans="1:17" ht="15.6" customHeight="1" x14ac:dyDescent="0.25">
      <c r="A3" s="57" t="s">
        <v>43</v>
      </c>
      <c r="B3" s="57"/>
      <c r="C3" s="57"/>
      <c r="D3" s="57"/>
      <c r="E3" s="57"/>
      <c r="F3" s="57"/>
      <c r="G3" s="57"/>
      <c r="H3" s="57"/>
      <c r="I3" s="57"/>
      <c r="J3" s="57"/>
      <c r="K3" s="57"/>
    </row>
    <row r="4" spans="1:17" ht="14.45" customHeight="1" x14ac:dyDescent="0.25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</row>
    <row r="5" spans="1:17" ht="10.15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7" ht="18.75" x14ac:dyDescent="0.25">
      <c r="A6" s="6" t="s">
        <v>0</v>
      </c>
      <c r="B6" s="6"/>
      <c r="C6" s="63"/>
      <c r="D6" s="63"/>
      <c r="E6" s="63"/>
      <c r="F6" s="63"/>
      <c r="G6" s="3"/>
      <c r="H6" s="3"/>
      <c r="I6" s="3"/>
      <c r="J6" s="3"/>
      <c r="K6" s="3"/>
    </row>
    <row r="7" spans="1:17" ht="10.15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7" ht="18.75" x14ac:dyDescent="0.25">
      <c r="A8" s="6" t="s">
        <v>1</v>
      </c>
      <c r="B8" s="6"/>
      <c r="C8" s="63"/>
      <c r="D8" s="63"/>
      <c r="E8" s="63"/>
      <c r="F8" s="63"/>
      <c r="G8" s="3"/>
      <c r="H8" s="64" t="s">
        <v>31</v>
      </c>
      <c r="I8" s="64"/>
      <c r="J8" s="43"/>
      <c r="K8" s="39" t="s">
        <v>2</v>
      </c>
    </row>
    <row r="9" spans="1:17" ht="10.15" customHeigh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7" ht="18.75" x14ac:dyDescent="0.25">
      <c r="A10" s="59" t="s">
        <v>3</v>
      </c>
      <c r="B10" s="59"/>
      <c r="C10" s="60"/>
      <c r="D10" s="60"/>
      <c r="E10" s="60"/>
      <c r="F10" s="60"/>
      <c r="G10" s="3"/>
      <c r="H10" s="3"/>
      <c r="I10" s="3"/>
      <c r="J10" s="3"/>
      <c r="K10" s="3"/>
    </row>
    <row r="11" spans="1:17" ht="10.15" customHeight="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7" ht="15.75" x14ac:dyDescent="0.25">
      <c r="A12" s="61" t="s">
        <v>4</v>
      </c>
      <c r="B12" s="61"/>
      <c r="C12" s="3"/>
      <c r="D12" s="3"/>
      <c r="E12" s="3"/>
      <c r="F12" s="3"/>
      <c r="G12" s="3"/>
      <c r="H12" s="3"/>
      <c r="I12" s="3"/>
      <c r="J12" s="3"/>
      <c r="K12" s="3"/>
    </row>
    <row r="13" spans="1:17" s="14" customFormat="1" ht="9.6" customHeight="1" x14ac:dyDescent="0.25">
      <c r="A13" s="12"/>
      <c r="B13" s="12"/>
      <c r="C13" s="13"/>
      <c r="D13" s="13"/>
      <c r="E13" s="13"/>
      <c r="F13" s="13"/>
      <c r="G13" s="13"/>
      <c r="H13" s="13"/>
      <c r="I13" s="13"/>
      <c r="J13" s="13"/>
      <c r="K13" s="13"/>
      <c r="M13" s="52"/>
      <c r="N13" s="52"/>
      <c r="O13" s="52"/>
      <c r="P13" s="52"/>
    </row>
    <row r="14" spans="1:17" ht="66" x14ac:dyDescent="0.25">
      <c r="A14" s="62" t="s">
        <v>5</v>
      </c>
      <c r="B14" s="62"/>
      <c r="C14" s="62"/>
      <c r="D14" s="62"/>
      <c r="E14" s="11" t="s">
        <v>30</v>
      </c>
      <c r="F14" s="1" t="s">
        <v>6</v>
      </c>
      <c r="G14" s="1" t="s">
        <v>37</v>
      </c>
      <c r="H14" s="1" t="s">
        <v>7</v>
      </c>
      <c r="I14" s="2" t="s">
        <v>8</v>
      </c>
      <c r="J14" s="2" t="s">
        <v>41</v>
      </c>
      <c r="K14" s="1" t="s">
        <v>9</v>
      </c>
      <c r="L14" s="50"/>
    </row>
    <row r="15" spans="1:17" ht="19.149999999999999" customHeight="1" x14ac:dyDescent="0.25">
      <c r="A15" s="72" t="s">
        <v>10</v>
      </c>
      <c r="B15" s="73"/>
      <c r="C15" s="73"/>
      <c r="D15" s="73"/>
      <c r="E15" s="73"/>
      <c r="F15" s="73"/>
      <c r="G15" s="73"/>
      <c r="H15" s="73"/>
      <c r="I15" s="73"/>
      <c r="J15" s="73"/>
      <c r="K15" s="74"/>
    </row>
    <row r="16" spans="1:17" ht="18" customHeight="1" x14ac:dyDescent="0.25">
      <c r="A16" s="66" t="s">
        <v>24</v>
      </c>
      <c r="B16" s="66"/>
      <c r="C16" s="66"/>
      <c r="D16" s="66"/>
      <c r="E16" s="18" t="s">
        <v>23</v>
      </c>
      <c r="F16" s="32"/>
      <c r="G16" s="15"/>
      <c r="H16" s="47">
        <f>50/1.06</f>
        <v>47.169811320754718</v>
      </c>
      <c r="I16" s="47">
        <f>H16*0.05</f>
        <v>2.358490566037736</v>
      </c>
      <c r="J16" s="47">
        <f>H16*0.01</f>
        <v>0.47169811320754718</v>
      </c>
      <c r="K16" s="17">
        <f>ROUND(IF(ISBLANK(F16),0,F16*50),0)</f>
        <v>0</v>
      </c>
      <c r="L16" s="46"/>
      <c r="Q16" s="45"/>
    </row>
    <row r="17" spans="1:17" ht="18" customHeight="1" x14ac:dyDescent="0.25">
      <c r="A17" s="78" t="s">
        <v>11</v>
      </c>
      <c r="B17" s="79"/>
      <c r="C17" s="79"/>
      <c r="D17" s="80"/>
      <c r="E17" s="19"/>
      <c r="F17" s="33"/>
      <c r="G17" s="81"/>
      <c r="H17" s="82"/>
      <c r="I17" s="83"/>
      <c r="J17" s="42"/>
      <c r="K17" s="20" t="s">
        <v>12</v>
      </c>
    </row>
    <row r="18" spans="1:17" ht="15" customHeight="1" x14ac:dyDescent="0.25">
      <c r="A18" s="75"/>
      <c r="B18" s="76"/>
      <c r="C18" s="76"/>
      <c r="D18" s="76"/>
      <c r="E18" s="76"/>
      <c r="F18" s="76"/>
      <c r="G18" s="76"/>
      <c r="H18" s="76"/>
      <c r="I18" s="76"/>
      <c r="J18" s="76"/>
      <c r="K18" s="77"/>
    </row>
    <row r="19" spans="1:17" ht="18" customHeight="1" x14ac:dyDescent="0.25">
      <c r="A19" s="66" t="s">
        <v>35</v>
      </c>
      <c r="B19" s="66"/>
      <c r="C19" s="66"/>
      <c r="D19" s="66"/>
      <c r="E19" s="18" t="s">
        <v>25</v>
      </c>
      <c r="F19" s="15"/>
      <c r="G19" s="34"/>
      <c r="H19" s="53">
        <v>100</v>
      </c>
      <c r="I19" s="16"/>
      <c r="J19" s="16"/>
      <c r="K19" s="17">
        <f>ROUND(IF(ISBLANK(G19),0,IF(G19&lt;0.1,10,G19*100)),0)</f>
        <v>0</v>
      </c>
      <c r="N19" s="45"/>
    </row>
    <row r="20" spans="1:17" ht="18" customHeight="1" x14ac:dyDescent="0.25">
      <c r="A20" s="67" t="s">
        <v>36</v>
      </c>
      <c r="B20" s="67"/>
      <c r="C20" s="67"/>
      <c r="D20" s="67"/>
      <c r="E20" s="21" t="s">
        <v>25</v>
      </c>
      <c r="F20" s="22"/>
      <c r="G20" s="35"/>
      <c r="H20" s="54">
        <v>100</v>
      </c>
      <c r="I20" s="23"/>
      <c r="J20" s="23"/>
      <c r="K20" s="24">
        <f>ROUND(IF(ISBLANK(G20),0,IF(G20&lt;0.1,10,G20*100)),0)</f>
        <v>0</v>
      </c>
      <c r="N20" s="45"/>
    </row>
    <row r="21" spans="1:17" ht="15" customHeight="1" x14ac:dyDescent="0.25">
      <c r="A21" s="75"/>
      <c r="B21" s="76"/>
      <c r="C21" s="76"/>
      <c r="D21" s="76"/>
      <c r="E21" s="76"/>
      <c r="F21" s="76"/>
      <c r="G21" s="76"/>
      <c r="H21" s="76"/>
      <c r="I21" s="76"/>
      <c r="J21" s="76"/>
      <c r="K21" s="77"/>
      <c r="N21" s="55"/>
    </row>
    <row r="22" spans="1:17" ht="18" customHeight="1" x14ac:dyDescent="0.25">
      <c r="A22" s="66" t="s">
        <v>29</v>
      </c>
      <c r="B22" s="66"/>
      <c r="C22" s="66"/>
      <c r="D22" s="66"/>
      <c r="E22" s="18" t="s">
        <v>26</v>
      </c>
      <c r="F22" s="32"/>
      <c r="G22" s="15"/>
      <c r="H22" s="47">
        <f>100/1.06</f>
        <v>94.339622641509436</v>
      </c>
      <c r="I22" s="47">
        <f>H22*0.05</f>
        <v>4.716981132075472</v>
      </c>
      <c r="J22" s="47">
        <f>H22*0.01</f>
        <v>0.94339622641509435</v>
      </c>
      <c r="K22" s="17">
        <f>ROUND(IF(ISBLANK(F22),0,F22*100),0)</f>
        <v>0</v>
      </c>
      <c r="L22" s="46"/>
      <c r="N22" s="45"/>
      <c r="Q22" s="45"/>
    </row>
    <row r="23" spans="1:17" ht="18" customHeight="1" x14ac:dyDescent="0.25">
      <c r="A23" s="68" t="s">
        <v>38</v>
      </c>
      <c r="B23" s="69"/>
      <c r="C23" s="69"/>
      <c r="D23" s="70"/>
      <c r="E23" s="28" t="s">
        <v>27</v>
      </c>
      <c r="F23" s="36"/>
      <c r="G23" s="25"/>
      <c r="H23" s="48">
        <f>300/1.06</f>
        <v>283.01886792452831</v>
      </c>
      <c r="I23" s="48">
        <f t="shared" ref="I23:I24" si="0">H23*0.05</f>
        <v>14.150943396226417</v>
      </c>
      <c r="J23" s="48">
        <f t="shared" ref="J23:J24" si="1">H23*0.01</f>
        <v>2.8301886792452833</v>
      </c>
      <c r="K23" s="27">
        <f>ROUND(IF(ISBLANK(F23),0,F23*300),0)</f>
        <v>0</v>
      </c>
      <c r="L23" s="46"/>
      <c r="N23" s="45"/>
      <c r="Q23" s="45"/>
    </row>
    <row r="24" spans="1:17" ht="18" customHeight="1" x14ac:dyDescent="0.25">
      <c r="A24" s="84" t="s">
        <v>39</v>
      </c>
      <c r="B24" s="84"/>
      <c r="C24" s="84"/>
      <c r="D24" s="84"/>
      <c r="E24" s="21" t="s">
        <v>28</v>
      </c>
      <c r="F24" s="33"/>
      <c r="G24" s="22"/>
      <c r="H24" s="49">
        <f>600/1.06</f>
        <v>566.03773584905662</v>
      </c>
      <c r="I24" s="49">
        <f t="shared" si="0"/>
        <v>28.301886792452834</v>
      </c>
      <c r="J24" s="49">
        <f t="shared" si="1"/>
        <v>5.6603773584905666</v>
      </c>
      <c r="K24" s="30">
        <f>ROUND(IF(ISBLANK(F24),0,F24*600),0)</f>
        <v>0</v>
      </c>
      <c r="L24" s="46"/>
      <c r="N24" s="45"/>
      <c r="Q24" s="45"/>
    </row>
    <row r="25" spans="1:17" ht="19.149999999999999" customHeight="1" x14ac:dyDescent="0.25">
      <c r="A25" s="86" t="s">
        <v>13</v>
      </c>
      <c r="B25" s="86"/>
      <c r="C25" s="86"/>
      <c r="D25" s="86"/>
      <c r="E25" s="86"/>
      <c r="F25" s="86"/>
      <c r="G25" s="86"/>
      <c r="H25" s="86"/>
      <c r="I25" s="86"/>
      <c r="J25" s="44"/>
      <c r="K25" s="7">
        <f>K16+K19+K20+K22+K23+K24</f>
        <v>0</v>
      </c>
    </row>
    <row r="26" spans="1:17" ht="19.149999999999999" customHeight="1" x14ac:dyDescent="0.25">
      <c r="A26" s="72" t="s">
        <v>14</v>
      </c>
      <c r="B26" s="73"/>
      <c r="C26" s="73"/>
      <c r="D26" s="73"/>
      <c r="E26" s="73"/>
      <c r="F26" s="73"/>
      <c r="G26" s="73"/>
      <c r="H26" s="73"/>
      <c r="I26" s="73"/>
      <c r="J26" s="73"/>
      <c r="K26" s="74"/>
    </row>
    <row r="27" spans="1:17" ht="18" customHeight="1" x14ac:dyDescent="0.25">
      <c r="A27" s="66" t="s">
        <v>24</v>
      </c>
      <c r="B27" s="66"/>
      <c r="C27" s="66"/>
      <c r="D27" s="66"/>
      <c r="E27" s="18" t="s">
        <v>23</v>
      </c>
      <c r="F27" s="32"/>
      <c r="G27" s="15"/>
      <c r="H27" s="47">
        <f>50/1.06</f>
        <v>47.169811320754718</v>
      </c>
      <c r="I27" s="47">
        <f>H27*0.05</f>
        <v>2.358490566037736</v>
      </c>
      <c r="J27" s="47">
        <f>H27*0.01</f>
        <v>0.47169811320754718</v>
      </c>
      <c r="K27" s="17">
        <f>ROUND(IF(ISBLANK(F27),0,F27*50),0)</f>
        <v>0</v>
      </c>
      <c r="L27" s="46"/>
      <c r="Q27" s="45"/>
    </row>
    <row r="28" spans="1:17" ht="18" customHeight="1" x14ac:dyDescent="0.25">
      <c r="A28" s="78" t="s">
        <v>11</v>
      </c>
      <c r="B28" s="79"/>
      <c r="C28" s="79"/>
      <c r="D28" s="80"/>
      <c r="E28" s="19"/>
      <c r="F28" s="33"/>
      <c r="G28" s="81"/>
      <c r="H28" s="82"/>
      <c r="I28" s="83"/>
      <c r="J28" s="42"/>
      <c r="K28" s="31" t="s">
        <v>12</v>
      </c>
    </row>
    <row r="29" spans="1:17" ht="15" customHeight="1" x14ac:dyDescent="0.25">
      <c r="A29" s="65"/>
      <c r="B29" s="65"/>
      <c r="C29" s="65"/>
      <c r="D29" s="65"/>
      <c r="E29" s="65"/>
      <c r="F29" s="65"/>
      <c r="G29" s="65"/>
      <c r="H29" s="65"/>
      <c r="I29" s="65"/>
      <c r="J29" s="65"/>
      <c r="K29" s="65"/>
    </row>
    <row r="30" spans="1:17" ht="18" customHeight="1" x14ac:dyDescent="0.25">
      <c r="A30" s="66" t="s">
        <v>35</v>
      </c>
      <c r="B30" s="66"/>
      <c r="C30" s="66"/>
      <c r="D30" s="66"/>
      <c r="E30" s="18" t="s">
        <v>25</v>
      </c>
      <c r="F30" s="15"/>
      <c r="G30" s="34"/>
      <c r="H30" s="53">
        <v>100</v>
      </c>
      <c r="I30" s="16"/>
      <c r="J30" s="16"/>
      <c r="K30" s="17">
        <f>ROUND(IF(ISBLANK(G30),0,IF(G30&lt;0.1,10,G30*100)),0)</f>
        <v>0</v>
      </c>
    </row>
    <row r="31" spans="1:17" ht="18" customHeight="1" x14ac:dyDescent="0.25">
      <c r="A31" s="67" t="s">
        <v>36</v>
      </c>
      <c r="B31" s="67"/>
      <c r="C31" s="67"/>
      <c r="D31" s="67"/>
      <c r="E31" s="21" t="s">
        <v>25</v>
      </c>
      <c r="F31" s="22"/>
      <c r="G31" s="35"/>
      <c r="H31" s="54">
        <v>100</v>
      </c>
      <c r="I31" s="23"/>
      <c r="J31" s="23"/>
      <c r="K31" s="24">
        <f>ROUND(IF(ISBLANK(G31),0,IF(G31&lt;0.1,10,G31*100)),0)</f>
        <v>0</v>
      </c>
    </row>
    <row r="32" spans="1:17" ht="15" customHeight="1" x14ac:dyDescent="0.25">
      <c r="A32" s="65"/>
      <c r="B32" s="65"/>
      <c r="C32" s="65"/>
      <c r="D32" s="65"/>
      <c r="E32" s="65"/>
      <c r="F32" s="65"/>
      <c r="G32" s="65"/>
      <c r="H32" s="65"/>
      <c r="I32" s="65"/>
      <c r="J32" s="65"/>
      <c r="K32" s="65"/>
    </row>
    <row r="33" spans="1:17" ht="18" customHeight="1" x14ac:dyDescent="0.25">
      <c r="A33" s="66" t="s">
        <v>32</v>
      </c>
      <c r="B33" s="66"/>
      <c r="C33" s="66"/>
      <c r="D33" s="66"/>
      <c r="E33" s="18" t="s">
        <v>26</v>
      </c>
      <c r="F33" s="32"/>
      <c r="G33" s="15"/>
      <c r="H33" s="47">
        <f>100/1.06</f>
        <v>94.339622641509436</v>
      </c>
      <c r="I33" s="47">
        <f>H33*0.05</f>
        <v>4.716981132075472</v>
      </c>
      <c r="J33" s="16">
        <f>H33*0.01</f>
        <v>0.94339622641509435</v>
      </c>
      <c r="K33" s="17">
        <f>ROUND(IF(ISBLANK(F33),0,F33*100),0)</f>
        <v>0</v>
      </c>
      <c r="L33" s="46"/>
      <c r="Q33" s="45"/>
    </row>
    <row r="34" spans="1:17" ht="18" customHeight="1" x14ac:dyDescent="0.25">
      <c r="A34" s="68" t="s">
        <v>38</v>
      </c>
      <c r="B34" s="69"/>
      <c r="C34" s="69"/>
      <c r="D34" s="70"/>
      <c r="E34" s="28" t="s">
        <v>27</v>
      </c>
      <c r="F34" s="36"/>
      <c r="G34" s="25"/>
      <c r="H34" s="48">
        <f>300/1.06</f>
        <v>283.01886792452831</v>
      </c>
      <c r="I34" s="48">
        <f t="shared" ref="I34:I35" si="2">H34*0.05</f>
        <v>14.150943396226417</v>
      </c>
      <c r="J34" s="26">
        <f t="shared" ref="J34:J35" si="3">H34*0.01</f>
        <v>2.8301886792452833</v>
      </c>
      <c r="K34" s="27">
        <f>ROUND(IF(ISBLANK(F34),0,F34*300),0)</f>
        <v>0</v>
      </c>
      <c r="L34" s="46"/>
      <c r="Q34" s="45"/>
    </row>
    <row r="35" spans="1:17" ht="18" customHeight="1" x14ac:dyDescent="0.25">
      <c r="A35" s="84" t="s">
        <v>40</v>
      </c>
      <c r="B35" s="84"/>
      <c r="C35" s="84"/>
      <c r="D35" s="84"/>
      <c r="E35" s="21" t="s">
        <v>28</v>
      </c>
      <c r="F35" s="33"/>
      <c r="G35" s="22"/>
      <c r="H35" s="49">
        <f>600/1.06</f>
        <v>566.03773584905662</v>
      </c>
      <c r="I35" s="49">
        <f t="shared" si="2"/>
        <v>28.301886792452834</v>
      </c>
      <c r="J35" s="29">
        <f t="shared" si="3"/>
        <v>5.6603773584905666</v>
      </c>
      <c r="K35" s="30">
        <f>ROUND(IF(ISBLANK(F35),0,F35*600),0)</f>
        <v>0</v>
      </c>
      <c r="L35" s="46"/>
      <c r="Q35" s="45"/>
    </row>
    <row r="36" spans="1:17" ht="19.149999999999999" customHeight="1" x14ac:dyDescent="0.25">
      <c r="A36" s="86" t="s">
        <v>15</v>
      </c>
      <c r="B36" s="86"/>
      <c r="C36" s="86"/>
      <c r="D36" s="86"/>
      <c r="E36" s="86"/>
      <c r="F36" s="86"/>
      <c r="G36" s="86"/>
      <c r="H36" s="86"/>
      <c r="I36" s="86"/>
      <c r="J36" s="44"/>
      <c r="K36" s="7">
        <f>K27+K30+K31+K33+K34+K35</f>
        <v>0</v>
      </c>
      <c r="L36" s="46"/>
    </row>
    <row r="37" spans="1:17" ht="19.149999999999999" customHeight="1" x14ac:dyDescent="0.25">
      <c r="A37" s="87" t="s">
        <v>16</v>
      </c>
      <c r="B37" s="87"/>
      <c r="C37" s="87"/>
      <c r="D37" s="87"/>
      <c r="E37" s="87"/>
      <c r="F37" s="87"/>
      <c r="G37" s="87"/>
      <c r="H37" s="87"/>
      <c r="I37" s="88">
        <f>K25+K36</f>
        <v>0</v>
      </c>
      <c r="J37" s="88"/>
      <c r="K37" s="89"/>
      <c r="Q37" s="51"/>
    </row>
    <row r="38" spans="1:17" ht="18" customHeight="1" x14ac:dyDescent="0.25">
      <c r="A38" s="92" t="s">
        <v>17</v>
      </c>
      <c r="B38" s="92"/>
      <c r="C38" s="92"/>
      <c r="D38" s="92"/>
      <c r="E38" s="92"/>
      <c r="F38" s="92"/>
      <c r="G38" s="92"/>
      <c r="H38" s="92"/>
      <c r="I38" s="93">
        <f>(IF(ISBLANK(F16),0,F16*I16))+(IF(ISBLANK(F22),0,F22*I22))+(IF(ISBLANK(F23),0,F23*I23))+(IF(ISBLANK(F24),0,F24*I24))+(IF(ISBLANK(F27),0,F27*I27))+(IF(ISBLANK(F33),0,F33*I33))+(IF(ISBLANK(F34),0,F34*I34))+(IF(ISBLANK(F35),0,F35*I35))</f>
        <v>0</v>
      </c>
      <c r="J38" s="93"/>
      <c r="K38" s="93"/>
    </row>
    <row r="39" spans="1:17" ht="18" customHeight="1" x14ac:dyDescent="0.25">
      <c r="A39" s="85" t="s">
        <v>42</v>
      </c>
      <c r="B39" s="85"/>
      <c r="C39" s="85"/>
      <c r="D39" s="85"/>
      <c r="E39" s="85"/>
      <c r="F39" s="85"/>
      <c r="G39" s="85"/>
      <c r="H39" s="85"/>
      <c r="I39" s="91">
        <f>(IF(ISBLANK(F16),0,F16*J16))+(IF(ISBLANK(F22),0,F22*J22))+(IF(ISBLANK(F23),0,F23*J23))+(IF(ISBLANK(F24),0,F24*J24))+(IF(ISBLANK(F27),0,F27*J27))+(IF(ISBLANK(F33),0,F33*J33))+(IF(ISBLANK(F34),0,F34*J34))+(IF(ISBLANK(F35),0,F35*J35))</f>
        <v>0</v>
      </c>
      <c r="J39" s="91"/>
      <c r="K39" s="91"/>
    </row>
    <row r="40" spans="1:17" ht="18" customHeight="1" x14ac:dyDescent="0.25">
      <c r="A40" s="58" t="s">
        <v>33</v>
      </c>
      <c r="B40" s="58"/>
      <c r="C40" s="58"/>
      <c r="D40" s="58"/>
      <c r="E40" s="58"/>
      <c r="F40" s="58"/>
      <c r="G40" s="58"/>
      <c r="H40" s="58"/>
      <c r="I40" s="58"/>
      <c r="J40" s="58"/>
      <c r="K40" s="58"/>
    </row>
    <row r="41" spans="1:17" ht="18" customHeight="1" x14ac:dyDescent="0.25">
      <c r="A41" s="90" t="s">
        <v>34</v>
      </c>
      <c r="B41" s="90"/>
      <c r="C41" s="90"/>
      <c r="D41" s="90"/>
      <c r="E41" s="90"/>
      <c r="F41" s="90"/>
      <c r="G41" s="90"/>
      <c r="H41" s="90"/>
      <c r="I41" s="90"/>
      <c r="J41" s="90"/>
      <c r="K41" s="90"/>
    </row>
    <row r="42" spans="1:17" ht="18" customHeight="1" x14ac:dyDescent="0.25"/>
    <row r="43" spans="1:17" ht="18" customHeight="1" x14ac:dyDescent="0.25">
      <c r="A43" s="59" t="s">
        <v>18</v>
      </c>
      <c r="B43" s="59"/>
      <c r="C43" s="59"/>
      <c r="D43" s="59"/>
      <c r="E43" s="59"/>
      <c r="F43" s="59"/>
      <c r="G43" s="59"/>
      <c r="H43" s="59"/>
      <c r="I43" s="59"/>
      <c r="J43" s="59"/>
      <c r="K43" s="59"/>
    </row>
    <row r="44" spans="1:17" ht="18" customHeight="1" x14ac:dyDescent="0.25">
      <c r="A44" s="8"/>
      <c r="B44" s="8"/>
      <c r="C44" s="8"/>
      <c r="D44" s="8"/>
      <c r="E44" s="9"/>
      <c r="F44" s="8"/>
      <c r="G44" s="8"/>
      <c r="H44" s="8"/>
      <c r="I44" s="8"/>
      <c r="J44" s="41"/>
      <c r="K44" s="8"/>
    </row>
    <row r="45" spans="1:17" ht="18" customHeight="1" x14ac:dyDescent="0.25">
      <c r="A45" s="10" t="s">
        <v>19</v>
      </c>
      <c r="B45" s="37"/>
      <c r="C45" s="10" t="s">
        <v>20</v>
      </c>
      <c r="D45" s="38"/>
      <c r="E45" s="40"/>
      <c r="F45" s="3"/>
      <c r="I45" s="3"/>
      <c r="J45" s="3"/>
      <c r="K45" s="3"/>
    </row>
    <row r="46" spans="1:17" ht="18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7" ht="18" customHeight="1" x14ac:dyDescent="0.25">
      <c r="A47" s="71" t="s">
        <v>21</v>
      </c>
      <c r="B47" s="71"/>
      <c r="C47" s="71"/>
      <c r="D47" s="71"/>
      <c r="E47" s="71"/>
      <c r="F47" s="71"/>
      <c r="G47" s="71"/>
      <c r="H47" s="71"/>
      <c r="I47" s="71"/>
      <c r="J47" s="71"/>
      <c r="K47" s="71"/>
    </row>
  </sheetData>
  <sheetProtection algorithmName="SHA-512" hashValue="2FCx4KyvTPdSRq8KmNzjsVe7uGE3S6rphWENa5p3+0SJM2zbOPNAV8vFLUeoR+uGzR7k1MHcrd8YKRsfKBRbPA==" saltValue="VgA25qrxni6TLOZfw+TEpA==" spinCount="100000" sheet="1" objects="1" scenarios="1"/>
  <mergeCells count="43">
    <mergeCell ref="A25:I25"/>
    <mergeCell ref="A27:D27"/>
    <mergeCell ref="A43:K43"/>
    <mergeCell ref="A35:D35"/>
    <mergeCell ref="A36:I36"/>
    <mergeCell ref="A37:H37"/>
    <mergeCell ref="I37:K37"/>
    <mergeCell ref="A41:K41"/>
    <mergeCell ref="I39:K39"/>
    <mergeCell ref="A38:H38"/>
    <mergeCell ref="I38:K38"/>
    <mergeCell ref="A47:K47"/>
    <mergeCell ref="A15:K15"/>
    <mergeCell ref="A26:K26"/>
    <mergeCell ref="A18:K18"/>
    <mergeCell ref="A21:K21"/>
    <mergeCell ref="A16:D16"/>
    <mergeCell ref="A28:D28"/>
    <mergeCell ref="G28:I28"/>
    <mergeCell ref="A23:D23"/>
    <mergeCell ref="A24:D24"/>
    <mergeCell ref="A17:D17"/>
    <mergeCell ref="G17:I17"/>
    <mergeCell ref="A19:D19"/>
    <mergeCell ref="A20:D20"/>
    <mergeCell ref="A22:D22"/>
    <mergeCell ref="A39:H39"/>
    <mergeCell ref="A1:K1"/>
    <mergeCell ref="A3:K4"/>
    <mergeCell ref="A40:K40"/>
    <mergeCell ref="A10:B10"/>
    <mergeCell ref="C10:F10"/>
    <mergeCell ref="A12:B12"/>
    <mergeCell ref="A14:D14"/>
    <mergeCell ref="C6:F6"/>
    <mergeCell ref="C8:F8"/>
    <mergeCell ref="H8:I8"/>
    <mergeCell ref="A29:K29"/>
    <mergeCell ref="A30:D30"/>
    <mergeCell ref="A31:D31"/>
    <mergeCell ref="A32:K32"/>
    <mergeCell ref="A33:D33"/>
    <mergeCell ref="A34:D34"/>
  </mergeCells>
  <printOptions horizontalCentered="1"/>
  <pageMargins left="0.31496062992125984" right="0.31496062992125984" top="0.94488188976377963" bottom="0.51181102362204722" header="0.31496062992125984" footer="0.31496062992125984"/>
  <pageSetup paperSize="9" scale="76" orientation="portrait" r:id="rId1"/>
  <headerFooter>
    <oddHeader>&amp;L&amp;G
&amp;C&amp;"Times New Roman,Gras"&amp;14&amp;K0000FFDECLARATION
RELATIVE A L'USAGE DE LA GARE MARITIME
DU QUAI DES FERRIES DE PAPEETE&amp;R&amp;"Times New Roman,Gras"&amp;9&amp;K0000FFF08.03
&amp;K0000FFInd.4 - 08/06/2022&amp;K0000FF
Page &amp;P / &amp;N</oddHeader>
    <oddFooter>&amp;C&amp;"Times New Roman,Gras italique"&amp;10Service des relations commerciales et du développement Tél. - Fax : (689) 40 47 48 57 &amp;U&amp;K0000FFcommercial@portppt.pf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F08.03</vt:lpstr>
      <vt:lpstr>F08.03!Zone_d_impression</vt:lpstr>
    </vt:vector>
  </TitlesOfParts>
  <Company>PAP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F08.03</dc:title>
  <dc:creator>Yolande Moreau</dc:creator>
  <cp:lastModifiedBy>Rina Machoux</cp:lastModifiedBy>
  <cp:lastPrinted>2022-06-08T21:07:49Z</cp:lastPrinted>
  <dcterms:created xsi:type="dcterms:W3CDTF">2017-07-04T20:08:32Z</dcterms:created>
  <dcterms:modified xsi:type="dcterms:W3CDTF">2022-06-15T00:27:10Z</dcterms:modified>
</cp:coreProperties>
</file>